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C96" i="1"/>
  <c r="C84" i="1"/>
  <c r="C79" i="1"/>
  <c r="C75" i="1"/>
  <c r="C71" i="1"/>
  <c r="H49" i="1"/>
  <c r="H44" i="1"/>
  <c r="H20" i="1"/>
  <c r="H29" i="1"/>
  <c r="H25" i="1"/>
  <c r="H37" i="1" l="1"/>
  <c r="H33" i="1" l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<sst xmlns="http://schemas.openxmlformats.org/spreadsheetml/2006/main" count="124" uniqueCount="87">
  <si>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</si>
  <si>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</si>
  <si>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</si>
  <si>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</si>
  <si>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</si>
  <si>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</si>
  <si>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</si>
  <si>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</si>
  <si>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</si>
  <si>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</si>
  <si>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</si>
  <si>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</si>
  <si>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</si>
  <si>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</si>
  <si>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</si>
  <si>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</si>
  <si>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</si>
  <si>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</si>
  <si>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</si>
  <si>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</si>
  <si>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</si>
  <si>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</si>
  <si>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</si>
  <si>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</si>
  <si>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</si>
  <si>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</si>
  <si>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</si>
  <si>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</si>
  <si>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</si>
  <si>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</si>
  <si>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</si>
  <si>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UKUPNO MATERIJALNI TROŠKOVI</t>
  </si>
  <si>
    <t xml:space="preserve">Dana: 31.12.2024 </t>
  </si>
  <si>
    <t>Primljena i neutrošena participacija od 31.12.2024</t>
  </si>
  <si>
    <t>Dana 31.12.2024.godine Dom zdravlja Požarevac je izvršio plaćanje prema dobavljačima:</t>
  </si>
  <si>
    <t>Lavija</t>
  </si>
  <si>
    <t>Neo yu-dent</t>
  </si>
  <si>
    <t>Medicom</t>
  </si>
  <si>
    <t>Elektroluks-012</t>
  </si>
  <si>
    <t>Profil STR</t>
  </si>
  <si>
    <t>Pripremna gradilišta 194</t>
  </si>
  <si>
    <t>Jakov Sistem</t>
  </si>
  <si>
    <t>Adoc</t>
  </si>
  <si>
    <t>Farmalogist</t>
  </si>
  <si>
    <t>Phoenix Pharma</t>
  </si>
  <si>
    <t>Sopharma Trading</t>
  </si>
  <si>
    <t>Yunycom</t>
  </si>
  <si>
    <t>Vicor</t>
  </si>
  <si>
    <t>Promedia</t>
  </si>
  <si>
    <t>Makler</t>
  </si>
  <si>
    <t>Euromedicina</t>
  </si>
  <si>
    <t xml:space="preserve">Vega </t>
  </si>
  <si>
    <t>Atan</t>
  </si>
  <si>
    <t>Future Pharm</t>
  </si>
  <si>
    <t>Eektroprivreda</t>
  </si>
  <si>
    <t>1349/2024</t>
  </si>
  <si>
    <t>2498/24</t>
  </si>
  <si>
    <t>2278/24</t>
  </si>
  <si>
    <t>2246/24</t>
  </si>
  <si>
    <t>2346/24</t>
  </si>
  <si>
    <t>00/240401214</t>
  </si>
  <si>
    <t>FA-2030-0/24</t>
  </si>
  <si>
    <t>68-PO1-1-1158/2024</t>
  </si>
  <si>
    <t>00024-24-20</t>
  </si>
  <si>
    <t>RA-VP/V2-001386/2024</t>
  </si>
  <si>
    <t>2434850</t>
  </si>
  <si>
    <t>240651855</t>
  </si>
  <si>
    <t>632171224</t>
  </si>
  <si>
    <t>643332224</t>
  </si>
  <si>
    <t>1104760796</t>
  </si>
  <si>
    <t>OT01/240116764</t>
  </si>
  <si>
    <t>R24-12064</t>
  </si>
  <si>
    <t>R24-12088</t>
  </si>
  <si>
    <t>RO-19386/24</t>
  </si>
  <si>
    <t>RO-19371/24</t>
  </si>
  <si>
    <t>2429681</t>
  </si>
  <si>
    <t>24003008-002257</t>
  </si>
  <si>
    <t>1079804/24</t>
  </si>
  <si>
    <t>642534224</t>
  </si>
  <si>
    <t>ifvp/1637/24</t>
  </si>
  <si>
    <t>24-3000-004325</t>
  </si>
  <si>
    <t>KOM38695551</t>
  </si>
  <si>
    <t>UKUPNO SANITETSKI MATERIJAL-ZUBNO</t>
  </si>
  <si>
    <t>UKUPNO MATERIJALNI TROŠKOVI-ZUBNO</t>
  </si>
  <si>
    <t>UKUPNO LEKOVI- DIREKTNA PLAĆANJA</t>
  </si>
  <si>
    <t>UKUPNO SANITETSKI MATERIJAL- DIREKTNA PLAĆANJA</t>
  </si>
  <si>
    <t>UKUPNO ENERGENTI- 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</si>
</sst>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2" applyBorder="1"/>
    <xf numFmtId="166" fontId="8" fillId="0" borderId="1" xfId="2" applyNumberFormat="1" applyFont="1" applyBorder="1"/>
    <xf numFmtId="49" fontId="7" fillId="0" borderId="1" xfId="2" applyNumberFormat="1" applyBorder="1"/>
    <xf numFmtId="4" fontId="9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9" fillId="0" borderId="1" xfId="2" applyNumberFormat="1" applyFont="1" applyBorder="1"/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9"/>
  <sheetViews>
    <sheetView tabSelected="1" topLeftCell="B1" zoomScaleNormal="100" workbookViewId="0">
      <selection activeCell="C84" sqref="C8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2</v>
      </c>
      <c r="C5" s="40"/>
      <c r="D5" s="40"/>
    </row>
    <row r="6" spans="2:15" x14ac:dyDescent="0.25">
      <c r="B6" s="40" t="s">
        <v>3</v>
      </c>
      <c r="C6" s="40"/>
      <c r="D6" s="40"/>
    </row>
    <row r="7" spans="2:15" x14ac:dyDescent="0.25">
      <c r="I7" s="9"/>
      <c r="J7" s="9"/>
    </row>
    <row r="8" spans="2:15" x14ac:dyDescent="0.25">
      <c r="B8" s="41" t="s">
        <v>32</v>
      </c>
      <c r="C8" s="41"/>
      <c r="D8" s="41"/>
      <c r="E8" s="41"/>
      <c r="F8" s="41"/>
      <c r="G8" s="41"/>
      <c r="H8" s="4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45657</v>
      </c>
      <c r="H12" s="12">
        <v>1062216.95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45657</v>
      </c>
      <c r="H13" s="1">
        <f>H14+H30-H38-H52</f>
        <v>12840.440000000366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45657</v>
      </c>
      <c r="H14" s="2">
        <f>SUM(H15:H29)</f>
        <v>4086619.01</v>
      </c>
      <c r="I14" s="23"/>
      <c r="J14" s="9"/>
      <c r="K14" s="22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v>0</v>
      </c>
      <c r="I15" s="25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5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5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v>0</v>
      </c>
      <c r="I18" s="25"/>
      <c r="J18" s="9"/>
      <c r="K18" s="6"/>
      <c r="L18" s="6"/>
    </row>
    <row r="19" spans="2:13" x14ac:dyDescent="0.25">
      <c r="B19" s="33" t="s">
        <v>28</v>
      </c>
      <c r="C19" s="34"/>
      <c r="D19" s="34"/>
      <c r="E19" s="34"/>
      <c r="F19" s="35"/>
      <c r="G19" s="18"/>
      <c r="H19" s="26">
        <v>0</v>
      </c>
      <c r="I19" s="25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8"/>
      <c r="H20" s="8">
        <f>778871.5</f>
        <v>778871.5</v>
      </c>
      <c r="I20" s="25"/>
      <c r="J20" s="9"/>
    </row>
    <row r="21" spans="2:13" x14ac:dyDescent="0.25">
      <c r="B21" s="33" t="s">
        <v>15</v>
      </c>
      <c r="C21" s="34"/>
      <c r="D21" s="34"/>
      <c r="E21" s="34"/>
      <c r="F21" s="35"/>
      <c r="G21" s="18"/>
      <c r="H21" s="8">
        <v>0</v>
      </c>
      <c r="I21" s="25"/>
      <c r="J21" s="9"/>
    </row>
    <row r="22" spans="2:13" x14ac:dyDescent="0.25">
      <c r="B22" s="33" t="s">
        <v>30</v>
      </c>
      <c r="C22" s="34"/>
      <c r="D22" s="34"/>
      <c r="E22" s="34"/>
      <c r="F22" s="35"/>
      <c r="G22" s="18"/>
      <c r="H22" s="8">
        <v>0</v>
      </c>
      <c r="I22" s="25"/>
      <c r="J22" s="9"/>
    </row>
    <row r="23" spans="2:13" x14ac:dyDescent="0.25">
      <c r="B23" s="33" t="s">
        <v>16</v>
      </c>
      <c r="C23" s="34"/>
      <c r="D23" s="34"/>
      <c r="E23" s="34"/>
      <c r="F23" s="35"/>
      <c r="G23" s="18"/>
      <c r="H23" s="8">
        <v>2203187.7599999998</v>
      </c>
      <c r="I23" s="25"/>
      <c r="J23" s="9"/>
      <c r="K23" s="6"/>
    </row>
    <row r="24" spans="2:13" x14ac:dyDescent="0.25">
      <c r="B24" s="33" t="s">
        <v>17</v>
      </c>
      <c r="C24" s="34"/>
      <c r="D24" s="34"/>
      <c r="E24" s="34"/>
      <c r="F24" s="35"/>
      <c r="G24" s="18"/>
      <c r="H24" s="8">
        <v>45046.879999999997</v>
      </c>
      <c r="I24" s="25"/>
      <c r="J24" s="9"/>
      <c r="K24" s="6"/>
      <c r="L24" s="27"/>
      <c r="M24" s="25"/>
    </row>
    <row r="25" spans="2:13" x14ac:dyDescent="0.25">
      <c r="B25" s="33" t="s">
        <v>18</v>
      </c>
      <c r="C25" s="34"/>
      <c r="D25" s="34"/>
      <c r="E25" s="34"/>
      <c r="F25" s="35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-321000-38445</f>
        <v>95858.499999999942</v>
      </c>
      <c r="I25" s="25"/>
      <c r="J25" s="9"/>
      <c r="K25" s="9"/>
      <c r="L25" s="6"/>
      <c r="M25" s="6"/>
    </row>
    <row r="26" spans="2:13" x14ac:dyDescent="0.25">
      <c r="B26" s="33" t="s">
        <v>19</v>
      </c>
      <c r="C26" s="34"/>
      <c r="D26" s="34"/>
      <c r="E26" s="34"/>
      <c r="F26" s="35"/>
      <c r="G26" s="18"/>
      <c r="H26" s="8">
        <v>0</v>
      </c>
      <c r="I26" s="28"/>
      <c r="J26" s="9"/>
      <c r="K26" s="9"/>
      <c r="L26" s="6"/>
    </row>
    <row r="27" spans="2:13" x14ac:dyDescent="0.25">
      <c r="B27" s="33" t="s">
        <v>20</v>
      </c>
      <c r="C27" s="34"/>
      <c r="D27" s="34"/>
      <c r="E27" s="34"/>
      <c r="F27" s="35"/>
      <c r="G27" s="18"/>
      <c r="H27" s="8">
        <v>779784.08</v>
      </c>
      <c r="I27" s="25"/>
      <c r="J27" s="9"/>
      <c r="K27" s="6"/>
    </row>
    <row r="28" spans="2:13" x14ac:dyDescent="0.25">
      <c r="B28" s="33" t="s">
        <v>21</v>
      </c>
      <c r="C28" s="34"/>
      <c r="D28" s="34"/>
      <c r="E28" s="34"/>
      <c r="F28" s="35"/>
      <c r="G28" s="18"/>
      <c r="H28" s="8">
        <v>0</v>
      </c>
      <c r="I28" s="25"/>
      <c r="J28" s="9"/>
      <c r="K28" s="6"/>
      <c r="L28" s="6"/>
    </row>
    <row r="29" spans="2:13" x14ac:dyDescent="0.25">
      <c r="B29" s="33" t="s">
        <v>33</v>
      </c>
      <c r="C29" s="34"/>
      <c r="D29" s="34"/>
      <c r="E29" s="34"/>
      <c r="F29" s="35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+4950-4150.3-61.25+11700+5200+6750+4600-127.24+4350+4400-6543.75+2750+7300+3500-706.57+300+8250+2450-210.55-110.23+3650+8200+5350-8102+1050+1550+9550</f>
        <v>183870.29000000024</v>
      </c>
      <c r="I29" s="25"/>
      <c r="J29" s="9"/>
      <c r="K29" s="6"/>
      <c r="L29" s="6"/>
    </row>
    <row r="30" spans="2:13" x14ac:dyDescent="0.25">
      <c r="B30" s="36" t="s">
        <v>22</v>
      </c>
      <c r="C30" s="37"/>
      <c r="D30" s="37"/>
      <c r="E30" s="37"/>
      <c r="F30" s="38"/>
      <c r="G30" s="17">
        <v>45657</v>
      </c>
      <c r="H30" s="2">
        <f>H31+H32+H33+H34+H36+H37+H35</f>
        <v>115867.95999999999</v>
      </c>
      <c r="I30" s="9"/>
      <c r="J30" s="9"/>
      <c r="K30" s="6"/>
      <c r="L30" s="6"/>
    </row>
    <row r="31" spans="2:13" x14ac:dyDescent="0.25">
      <c r="B31" s="33" t="s">
        <v>10</v>
      </c>
      <c r="C31" s="34"/>
      <c r="D31" s="34"/>
      <c r="E31" s="34"/>
      <c r="F31" s="35"/>
      <c r="G31" s="19"/>
      <c r="H31" s="10">
        <v>0</v>
      </c>
      <c r="I31" s="9"/>
      <c r="J31" s="9"/>
      <c r="K31" s="6"/>
      <c r="L31" s="6"/>
    </row>
    <row r="32" spans="2:13" x14ac:dyDescent="0.25">
      <c r="B32" s="33" t="s">
        <v>13</v>
      </c>
      <c r="C32" s="34"/>
      <c r="D32" s="34"/>
      <c r="E32" s="34"/>
      <c r="F32" s="35"/>
      <c r="G32" s="19"/>
      <c r="H32" s="8">
        <v>0</v>
      </c>
      <c r="I32" s="9"/>
      <c r="J32" s="9"/>
      <c r="K32" s="6"/>
      <c r="L32" s="6"/>
    </row>
    <row r="33" spans="2:13" x14ac:dyDescent="0.25">
      <c r="B33" s="33" t="s">
        <v>18</v>
      </c>
      <c r="C33" s="34"/>
      <c r="D33" s="34"/>
      <c r="E33" s="34"/>
      <c r="F33" s="35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33" t="s">
        <v>20</v>
      </c>
      <c r="C34" s="34"/>
      <c r="D34" s="34"/>
      <c r="E34" s="34"/>
      <c r="F34" s="35"/>
      <c r="G34" s="19"/>
      <c r="H34" s="8">
        <v>0</v>
      </c>
      <c r="I34" s="9"/>
      <c r="J34" s="9"/>
      <c r="K34" s="6"/>
      <c r="L34" s="6"/>
    </row>
    <row r="35" spans="2:13" x14ac:dyDescent="0.25">
      <c r="B35" s="33" t="s">
        <v>11</v>
      </c>
      <c r="C35" s="34"/>
      <c r="D35" s="34"/>
      <c r="E35" s="34"/>
      <c r="F35" s="35"/>
      <c r="G35" s="19"/>
      <c r="H35" s="8">
        <v>0</v>
      </c>
      <c r="I35" s="9"/>
      <c r="J35" s="9"/>
    </row>
    <row r="36" spans="2:13" x14ac:dyDescent="0.25">
      <c r="B36" s="33" t="s">
        <v>21</v>
      </c>
      <c r="C36" s="34"/>
      <c r="D36" s="34"/>
      <c r="E36" s="34"/>
      <c r="F36" s="35"/>
      <c r="G36" s="19"/>
      <c r="H36" s="8">
        <v>0</v>
      </c>
      <c r="I36" s="9"/>
      <c r="J36" s="9"/>
    </row>
    <row r="37" spans="2:13" x14ac:dyDescent="0.25">
      <c r="B37" s="33" t="s">
        <v>33</v>
      </c>
      <c r="C37" s="34"/>
      <c r="D37" s="34"/>
      <c r="E37" s="34"/>
      <c r="F37" s="35"/>
      <c r="G37" s="19"/>
      <c r="H37" s="8">
        <f>5588+1759+23076+5588-17700+10141-18820+5588+3518+7347+11900</f>
        <v>37985</v>
      </c>
      <c r="I37" s="9"/>
      <c r="J37" s="9"/>
    </row>
    <row r="38" spans="2:13" x14ac:dyDescent="0.25">
      <c r="B38" s="49" t="s">
        <v>23</v>
      </c>
      <c r="C38" s="50"/>
      <c r="D38" s="50"/>
      <c r="E38" s="50"/>
      <c r="F38" s="51"/>
      <c r="G38" s="20">
        <v>45657</v>
      </c>
      <c r="H38" s="3">
        <f>SUM(H39:H51)</f>
        <v>4073778.5699999994</v>
      </c>
      <c r="I38" s="9"/>
      <c r="J38" s="9"/>
    </row>
    <row r="39" spans="2:13" x14ac:dyDescent="0.25">
      <c r="B39" s="33" t="s">
        <v>10</v>
      </c>
      <c r="C39" s="34"/>
      <c r="D39" s="34"/>
      <c r="E39" s="34"/>
      <c r="F39" s="35"/>
      <c r="G39" s="18"/>
      <c r="H39" s="10">
        <v>0</v>
      </c>
      <c r="I39" s="9"/>
      <c r="J39" s="9"/>
    </row>
    <row r="40" spans="2:13" x14ac:dyDescent="0.25">
      <c r="B40" s="33" t="s">
        <v>11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3" x14ac:dyDescent="0.25">
      <c r="B41" s="33" t="s">
        <v>12</v>
      </c>
      <c r="C41" s="34"/>
      <c r="D41" s="34"/>
      <c r="E41" s="34"/>
      <c r="F41" s="35"/>
      <c r="G41" s="18"/>
      <c r="H41" s="10">
        <v>0</v>
      </c>
      <c r="I41" s="9"/>
      <c r="J41" s="9"/>
    </row>
    <row r="42" spans="2:13" x14ac:dyDescent="0.25">
      <c r="B42" s="33" t="s">
        <v>13</v>
      </c>
      <c r="C42" s="34"/>
      <c r="D42" s="34"/>
      <c r="E42" s="34"/>
      <c r="F42" s="35"/>
      <c r="G42" s="18"/>
      <c r="H42" s="10">
        <v>0</v>
      </c>
      <c r="I42" s="9"/>
      <c r="J42" s="23"/>
      <c r="K42" s="6"/>
      <c r="L42" s="6"/>
    </row>
    <row r="43" spans="2:13" x14ac:dyDescent="0.25">
      <c r="B43" s="33" t="s">
        <v>28</v>
      </c>
      <c r="C43" s="34"/>
      <c r="D43" s="34"/>
      <c r="E43" s="34"/>
      <c r="F43" s="35"/>
      <c r="G43" s="18" t="s">
        <v>29</v>
      </c>
      <c r="H43" s="10">
        <v>0</v>
      </c>
      <c r="I43" s="9"/>
      <c r="J43" s="9"/>
      <c r="L43" s="6"/>
    </row>
    <row r="44" spans="2:13" x14ac:dyDescent="0.25">
      <c r="B44" s="33" t="s">
        <v>14</v>
      </c>
      <c r="C44" s="34"/>
      <c r="D44" s="34"/>
      <c r="E44" s="34"/>
      <c r="F44" s="35"/>
      <c r="G44" s="18"/>
      <c r="H44" s="8">
        <f>778871.5</f>
        <v>778871.5</v>
      </c>
      <c r="I44" s="9"/>
      <c r="J44" s="9"/>
    </row>
    <row r="45" spans="2:13" x14ac:dyDescent="0.25">
      <c r="B45" s="33" t="s">
        <v>15</v>
      </c>
      <c r="C45" s="34"/>
      <c r="D45" s="34"/>
      <c r="E45" s="34"/>
      <c r="F45" s="35"/>
      <c r="G45" s="18"/>
      <c r="H45" s="8">
        <v>0</v>
      </c>
      <c r="I45" s="9"/>
      <c r="J45" s="9"/>
      <c r="L45" s="6"/>
    </row>
    <row r="46" spans="2:13" x14ac:dyDescent="0.25">
      <c r="B46" s="33" t="s">
        <v>30</v>
      </c>
      <c r="C46" s="34"/>
      <c r="D46" s="34"/>
      <c r="E46" s="34"/>
      <c r="F46" s="35"/>
      <c r="G46" s="18"/>
      <c r="H46" s="8">
        <v>0</v>
      </c>
      <c r="I46" s="9"/>
      <c r="J46" s="9"/>
      <c r="L46" s="6"/>
    </row>
    <row r="47" spans="2:13" x14ac:dyDescent="0.25">
      <c r="B47" s="33" t="s">
        <v>16</v>
      </c>
      <c r="C47" s="34"/>
      <c r="D47" s="34"/>
      <c r="E47" s="34"/>
      <c r="F47" s="35"/>
      <c r="G47" s="18"/>
      <c r="H47" s="8">
        <v>2203187.7599999998</v>
      </c>
      <c r="I47" s="9"/>
      <c r="J47" s="9"/>
    </row>
    <row r="48" spans="2:13" x14ac:dyDescent="0.25">
      <c r="B48" s="33" t="s">
        <v>17</v>
      </c>
      <c r="C48" s="34"/>
      <c r="D48" s="34"/>
      <c r="E48" s="34"/>
      <c r="F48" s="35"/>
      <c r="G48" s="18"/>
      <c r="H48" s="8">
        <v>45046.879999999997</v>
      </c>
      <c r="I48" s="9"/>
      <c r="J48" s="9"/>
    </row>
    <row r="49" spans="2:12" x14ac:dyDescent="0.25">
      <c r="B49" s="33" t="s">
        <v>18</v>
      </c>
      <c r="C49" s="34"/>
      <c r="D49" s="34"/>
      <c r="E49" s="34"/>
      <c r="F49" s="35"/>
      <c r="G49" s="18"/>
      <c r="H49" s="8">
        <f>266640+248.36</f>
        <v>266888.36</v>
      </c>
      <c r="I49" s="9"/>
      <c r="J49" s="9"/>
    </row>
    <row r="50" spans="2:12" x14ac:dyDescent="0.25">
      <c r="B50" s="33" t="s">
        <v>20</v>
      </c>
      <c r="C50" s="34"/>
      <c r="D50" s="34"/>
      <c r="E50" s="34"/>
      <c r="F50" s="35"/>
      <c r="G50" s="18"/>
      <c r="H50" s="8">
        <v>779784.07</v>
      </c>
      <c r="I50" s="9"/>
      <c r="J50" s="9"/>
    </row>
    <row r="51" spans="2:12" x14ac:dyDescent="0.25">
      <c r="B51" s="33" t="s">
        <v>21</v>
      </c>
      <c r="C51" s="34"/>
      <c r="D51" s="34"/>
      <c r="E51" s="34"/>
      <c r="F51" s="35"/>
      <c r="G51" s="18"/>
      <c r="H51" s="8">
        <v>0</v>
      </c>
      <c r="I51" s="9"/>
      <c r="J51" s="9"/>
      <c r="K51" s="6"/>
    </row>
    <row r="52" spans="2:12" x14ac:dyDescent="0.25">
      <c r="B52" s="49" t="s">
        <v>24</v>
      </c>
      <c r="C52" s="50"/>
      <c r="D52" s="50"/>
      <c r="E52" s="50"/>
      <c r="F52" s="51"/>
      <c r="G52" s="20">
        <v>45657</v>
      </c>
      <c r="H52" s="3">
        <f>SUM(H53:H58)</f>
        <v>115867.96</v>
      </c>
      <c r="I52" s="9"/>
      <c r="J52" s="9"/>
    </row>
    <row r="53" spans="2:12" x14ac:dyDescent="0.25">
      <c r="B53" s="33" t="s">
        <v>10</v>
      </c>
      <c r="C53" s="34"/>
      <c r="D53" s="34"/>
      <c r="E53" s="34"/>
      <c r="F53" s="35"/>
      <c r="G53" s="19"/>
      <c r="H53" s="10">
        <v>0</v>
      </c>
      <c r="I53" s="9"/>
      <c r="J53" s="9"/>
      <c r="K53" s="6"/>
    </row>
    <row r="54" spans="2:12" x14ac:dyDescent="0.25">
      <c r="B54" s="33" t="s">
        <v>13</v>
      </c>
      <c r="C54" s="34"/>
      <c r="D54" s="34"/>
      <c r="E54" s="34"/>
      <c r="F54" s="35"/>
      <c r="G54" s="19"/>
      <c r="H54" s="10">
        <v>0</v>
      </c>
      <c r="I54" s="9"/>
      <c r="J54" s="23"/>
      <c r="K54" s="6"/>
    </row>
    <row r="55" spans="2:12" x14ac:dyDescent="0.25">
      <c r="B55" s="33" t="s">
        <v>18</v>
      </c>
      <c r="C55" s="34"/>
      <c r="D55" s="34"/>
      <c r="E55" s="34"/>
      <c r="F55" s="35"/>
      <c r="G55" s="19"/>
      <c r="H55" s="8">
        <v>77882.960000000006</v>
      </c>
      <c r="I55" s="9"/>
      <c r="J55" s="9"/>
      <c r="K55" s="6"/>
    </row>
    <row r="56" spans="2:12" x14ac:dyDescent="0.25">
      <c r="B56" s="33" t="s">
        <v>20</v>
      </c>
      <c r="C56" s="34"/>
      <c r="D56" s="34"/>
      <c r="E56" s="34"/>
      <c r="F56" s="35"/>
      <c r="G56" s="19"/>
      <c r="H56" s="1">
        <v>0</v>
      </c>
      <c r="I56" s="9"/>
      <c r="J56" s="9"/>
      <c r="K56" s="6"/>
    </row>
    <row r="57" spans="2:12" x14ac:dyDescent="0.25">
      <c r="B57" s="33" t="s">
        <v>11</v>
      </c>
      <c r="C57" s="34"/>
      <c r="D57" s="34"/>
      <c r="E57" s="34"/>
      <c r="F57" s="35"/>
      <c r="G57" s="19"/>
      <c r="H57" s="1">
        <v>0</v>
      </c>
      <c r="I57" s="9"/>
      <c r="J57" s="9"/>
    </row>
    <row r="58" spans="2:12" x14ac:dyDescent="0.25">
      <c r="B58" s="33" t="s">
        <v>21</v>
      </c>
      <c r="C58" s="34"/>
      <c r="D58" s="34"/>
      <c r="E58" s="34"/>
      <c r="F58" s="35"/>
      <c r="G58" s="19"/>
      <c r="H58" s="1">
        <v>37985</v>
      </c>
      <c r="I58" s="9"/>
      <c r="J58" s="9"/>
    </row>
    <row r="59" spans="2:12" x14ac:dyDescent="0.25">
      <c r="B59" s="52" t="s">
        <v>25</v>
      </c>
      <c r="C59" s="53"/>
      <c r="D59" s="53"/>
      <c r="E59" s="53"/>
      <c r="F59" s="54"/>
      <c r="G59" s="21">
        <v>45657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33" t="s">
        <v>26</v>
      </c>
      <c r="C60" s="34"/>
      <c r="D60" s="34"/>
      <c r="E60" s="34"/>
      <c r="F60" s="35"/>
      <c r="G60" s="19"/>
      <c r="H60" s="1">
        <v>69130</v>
      </c>
      <c r="I60" s="9"/>
      <c r="J60" s="9"/>
      <c r="L60" s="6"/>
    </row>
    <row r="61" spans="2:12" x14ac:dyDescent="0.25">
      <c r="B61" s="56" t="s">
        <v>27</v>
      </c>
      <c r="C61" s="57"/>
      <c r="D61" s="57"/>
      <c r="E61" s="57"/>
      <c r="F61" s="58"/>
      <c r="G61" s="19"/>
      <c r="H61" s="5">
        <f>H14+H30-H38-H52+H59-H60</f>
        <v>622480.64000000048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5" t="s">
        <v>34</v>
      </c>
      <c r="C63" s="55"/>
      <c r="D63" s="55"/>
      <c r="E63" s="13"/>
      <c r="F63" s="13"/>
      <c r="G63" s="7"/>
      <c r="H63" s="11"/>
      <c r="I63" s="9"/>
      <c r="J63" s="9"/>
      <c r="K63" s="6"/>
    </row>
    <row r="65" spans="2:4" x14ac:dyDescent="0.25">
      <c r="B65" s="29" t="s">
        <v>35</v>
      </c>
      <c r="C65" s="30">
        <v>14940</v>
      </c>
      <c r="D65" s="31" t="s">
        <v>55</v>
      </c>
    </row>
    <row r="66" spans="2:4" x14ac:dyDescent="0.25">
      <c r="B66" s="29" t="s">
        <v>36</v>
      </c>
      <c r="C66" s="30">
        <v>10080</v>
      </c>
      <c r="D66" s="31" t="s">
        <v>56</v>
      </c>
    </row>
    <row r="67" spans="2:4" x14ac:dyDescent="0.25">
      <c r="B67" s="29" t="s">
        <v>36</v>
      </c>
      <c r="C67" s="30">
        <v>45064.800000000003</v>
      </c>
      <c r="D67" s="31" t="s">
        <v>57</v>
      </c>
    </row>
    <row r="68" spans="2:4" x14ac:dyDescent="0.25">
      <c r="B68" s="29" t="s">
        <v>36</v>
      </c>
      <c r="C68" s="30">
        <v>6480</v>
      </c>
      <c r="D68" s="31" t="s">
        <v>58</v>
      </c>
    </row>
    <row r="69" spans="2:4" x14ac:dyDescent="0.25">
      <c r="B69" s="29" t="s">
        <v>36</v>
      </c>
      <c r="C69" s="30">
        <v>5760</v>
      </c>
      <c r="D69" s="31" t="s">
        <v>59</v>
      </c>
    </row>
    <row r="70" spans="2:4" x14ac:dyDescent="0.25">
      <c r="B70" s="29" t="s">
        <v>37</v>
      </c>
      <c r="C70" s="30">
        <v>22183.16</v>
      </c>
      <c r="D70" s="31" t="s">
        <v>60</v>
      </c>
    </row>
    <row r="71" spans="2:4" x14ac:dyDescent="0.25">
      <c r="B71" s="32" t="s">
        <v>82</v>
      </c>
      <c r="C71" s="59">
        <f>SUM(C65:C70)</f>
        <v>104507.96</v>
      </c>
      <c r="D71" s="31"/>
    </row>
    <row r="72" spans="2:4" x14ac:dyDescent="0.25">
      <c r="B72" s="29" t="s">
        <v>38</v>
      </c>
      <c r="C72" s="30">
        <v>5840</v>
      </c>
      <c r="D72" s="31" t="s">
        <v>61</v>
      </c>
    </row>
    <row r="73" spans="2:4" x14ac:dyDescent="0.25">
      <c r="B73" s="29" t="s">
        <v>36</v>
      </c>
      <c r="C73" s="30">
        <v>3120</v>
      </c>
      <c r="D73" s="31" t="s">
        <v>56</v>
      </c>
    </row>
    <row r="74" spans="2:4" x14ac:dyDescent="0.25">
      <c r="B74" s="29" t="s">
        <v>39</v>
      </c>
      <c r="C74" s="30">
        <v>2400</v>
      </c>
      <c r="D74" s="31" t="s">
        <v>62</v>
      </c>
    </row>
    <row r="75" spans="2:4" x14ac:dyDescent="0.25">
      <c r="B75" s="32" t="s">
        <v>83</v>
      </c>
      <c r="C75" s="59">
        <f>SUM(C72:C74)</f>
        <v>11360</v>
      </c>
      <c r="D75" s="31"/>
    </row>
    <row r="76" spans="2:4" x14ac:dyDescent="0.25">
      <c r="B76" s="29" t="s">
        <v>40</v>
      </c>
      <c r="C76" s="30">
        <v>225600</v>
      </c>
      <c r="D76" s="31" t="s">
        <v>63</v>
      </c>
    </row>
    <row r="77" spans="2:4" x14ac:dyDescent="0.25">
      <c r="B77" s="29" t="s">
        <v>41</v>
      </c>
      <c r="C77" s="30">
        <v>10440</v>
      </c>
      <c r="D77" s="31" t="s">
        <v>64</v>
      </c>
    </row>
    <row r="78" spans="2:4" x14ac:dyDescent="0.25">
      <c r="B78" s="29" t="s">
        <v>42</v>
      </c>
      <c r="C78" s="30">
        <v>30600</v>
      </c>
      <c r="D78" s="31" t="s">
        <v>65</v>
      </c>
    </row>
    <row r="79" spans="2:4" x14ac:dyDescent="0.25">
      <c r="B79" s="32" t="s">
        <v>31</v>
      </c>
      <c r="C79" s="59">
        <f>SUM(C76:C78)</f>
        <v>266640</v>
      </c>
      <c r="D79" s="31"/>
    </row>
    <row r="80" spans="2:4" x14ac:dyDescent="0.25">
      <c r="B80" s="29" t="s">
        <v>43</v>
      </c>
      <c r="C80" s="30">
        <v>41372.1</v>
      </c>
      <c r="D80" s="31" t="s">
        <v>66</v>
      </c>
    </row>
    <row r="81" spans="2:4" x14ac:dyDescent="0.25">
      <c r="B81" s="29" t="s">
        <v>44</v>
      </c>
      <c r="C81" s="30">
        <v>657399.6</v>
      </c>
      <c r="D81" s="31" t="s">
        <v>67</v>
      </c>
    </row>
    <row r="82" spans="2:4" x14ac:dyDescent="0.25">
      <c r="B82" s="29" t="s">
        <v>44</v>
      </c>
      <c r="C82" s="30">
        <v>63593.2</v>
      </c>
      <c r="D82" s="31" t="s">
        <v>68</v>
      </c>
    </row>
    <row r="83" spans="2:4" x14ac:dyDescent="0.25">
      <c r="B83" s="29" t="s">
        <v>45</v>
      </c>
      <c r="C83" s="30">
        <v>16506.599999999999</v>
      </c>
      <c r="D83" s="31" t="s">
        <v>69</v>
      </c>
    </row>
    <row r="84" spans="2:4" x14ac:dyDescent="0.25">
      <c r="B84" s="32" t="s">
        <v>84</v>
      </c>
      <c r="C84" s="59">
        <f>SUM(C80:C83)</f>
        <v>778871.49999999988</v>
      </c>
      <c r="D84" s="31"/>
    </row>
    <row r="85" spans="2:4" x14ac:dyDescent="0.25">
      <c r="B85" s="29" t="s">
        <v>46</v>
      </c>
      <c r="C85" s="30">
        <v>141545.76</v>
      </c>
      <c r="D85" s="31" t="s">
        <v>70</v>
      </c>
    </row>
    <row r="86" spans="2:4" x14ac:dyDescent="0.25">
      <c r="B86" s="29" t="s">
        <v>47</v>
      </c>
      <c r="C86" s="30">
        <v>114600</v>
      </c>
      <c r="D86" s="31" t="s">
        <v>71</v>
      </c>
    </row>
    <row r="87" spans="2:4" x14ac:dyDescent="0.25">
      <c r="B87" s="29" t="s">
        <v>47</v>
      </c>
      <c r="C87" s="30">
        <v>141600</v>
      </c>
      <c r="D87" s="31" t="s">
        <v>72</v>
      </c>
    </row>
    <row r="88" spans="2:4" x14ac:dyDescent="0.25">
      <c r="B88" s="29" t="s">
        <v>48</v>
      </c>
      <c r="C88" s="30">
        <v>133188</v>
      </c>
      <c r="D88" s="31" t="s">
        <v>73</v>
      </c>
    </row>
    <row r="89" spans="2:4" x14ac:dyDescent="0.25">
      <c r="B89" s="29" t="s">
        <v>48</v>
      </c>
      <c r="C89" s="30">
        <v>166320</v>
      </c>
      <c r="D89" s="31" t="s">
        <v>74</v>
      </c>
    </row>
    <row r="90" spans="2:4" x14ac:dyDescent="0.25">
      <c r="B90" s="29" t="s">
        <v>49</v>
      </c>
      <c r="C90" s="30">
        <v>49680</v>
      </c>
      <c r="D90" s="31" t="s">
        <v>75</v>
      </c>
    </row>
    <row r="91" spans="2:4" x14ac:dyDescent="0.25">
      <c r="B91" s="29" t="s">
        <v>50</v>
      </c>
      <c r="C91" s="30">
        <v>895208.4</v>
      </c>
      <c r="D91" s="31" t="s">
        <v>76</v>
      </c>
    </row>
    <row r="92" spans="2:4" x14ac:dyDescent="0.25">
      <c r="B92" s="29" t="s">
        <v>51</v>
      </c>
      <c r="C92" s="30">
        <v>245483.4</v>
      </c>
      <c r="D92" s="31" t="s">
        <v>77</v>
      </c>
    </row>
    <row r="93" spans="2:4" x14ac:dyDescent="0.25">
      <c r="B93" s="29" t="s">
        <v>44</v>
      </c>
      <c r="C93" s="30">
        <v>32362.2</v>
      </c>
      <c r="D93" s="31" t="s">
        <v>78</v>
      </c>
    </row>
    <row r="94" spans="2:4" x14ac:dyDescent="0.25">
      <c r="B94" s="29" t="s">
        <v>52</v>
      </c>
      <c r="C94" s="30">
        <v>269280</v>
      </c>
      <c r="D94" s="31" t="s">
        <v>79</v>
      </c>
    </row>
    <row r="95" spans="2:4" x14ac:dyDescent="0.25">
      <c r="B95" s="29" t="s">
        <v>53</v>
      </c>
      <c r="C95" s="30">
        <v>13920</v>
      </c>
      <c r="D95" s="31" t="s">
        <v>80</v>
      </c>
    </row>
    <row r="96" spans="2:4" x14ac:dyDescent="0.25">
      <c r="B96" s="32" t="s">
        <v>85</v>
      </c>
      <c r="C96" s="59">
        <f>SUM(C85:C95)</f>
        <v>2203187.7599999998</v>
      </c>
      <c r="D96" s="31"/>
    </row>
    <row r="97" spans="2:4" x14ac:dyDescent="0.25">
      <c r="B97" s="29" t="s">
        <v>54</v>
      </c>
      <c r="C97" s="30">
        <v>43795.58</v>
      </c>
      <c r="D97" s="31" t="s">
        <v>81</v>
      </c>
    </row>
    <row r="98" spans="2:4" x14ac:dyDescent="0.25">
      <c r="B98" s="29" t="s">
        <v>54</v>
      </c>
      <c r="C98" s="30">
        <v>1251.3</v>
      </c>
      <c r="D98" s="31" t="s">
        <v>81</v>
      </c>
    </row>
    <row r="99" spans="2:4" x14ac:dyDescent="0.25">
      <c r="B99" s="32" t="s">
        <v>86</v>
      </c>
      <c r="C99" s="59">
        <f>SUM(C97:C98)</f>
        <v>45046.880000000005</v>
      </c>
      <c r="D99" s="31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2025-01-03T07:31:58Z</dcterms:modified>
  <cp:category/>
  <cp:contentStatus/>
</cp:coreProperties>
</file>